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540" windowHeight="10935"/>
  </bookViews>
  <sheets>
    <sheet name="SächsKitaG" sheetId="1" r:id="rId1"/>
    <sheet name="FöSchulBetrVO" sheetId="2" r:id="rId2"/>
    <sheet name="Tabelle3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C78" i="1" l="1"/>
  <c r="E16" i="1"/>
  <c r="B14" i="2" l="1"/>
  <c r="C93" i="1"/>
  <c r="B40" i="1"/>
  <c r="B39" i="1"/>
  <c r="B38" i="1"/>
  <c r="B41" i="1" s="1"/>
  <c r="C82" i="1" l="1"/>
  <c r="B16" i="2" l="1"/>
  <c r="B18" i="2" l="1"/>
  <c r="B31" i="2" s="1"/>
  <c r="E12" i="1"/>
  <c r="D12" i="1"/>
  <c r="C12" i="1"/>
  <c r="B12" i="1"/>
  <c r="B46" i="1" l="1"/>
  <c r="B14" i="1"/>
  <c r="B16" i="1" s="1"/>
  <c r="B28" i="1" s="1"/>
  <c r="C46" i="1"/>
  <c r="C14" i="1"/>
  <c r="C16" i="1"/>
  <c r="C28" i="1" s="1"/>
  <c r="D46" i="1"/>
  <c r="D14" i="1"/>
  <c r="D16" i="1"/>
  <c r="D28" i="1" s="1"/>
  <c r="E46" i="1"/>
  <c r="E14" i="1"/>
  <c r="E28" i="1"/>
</calcChain>
</file>

<file path=xl/sharedStrings.xml><?xml version="1.0" encoding="utf-8"?>
<sst xmlns="http://schemas.openxmlformats.org/spreadsheetml/2006/main" count="68" uniqueCount="54">
  <si>
    <t>Bekanntmachung</t>
  </si>
  <si>
    <t>nach § 14 Abs 2 SächsKitaG der Gemeinde Görlitz für das Jahr 2016</t>
  </si>
  <si>
    <t>1.  Kindertageseinrichtungen</t>
  </si>
  <si>
    <t>1.1.  Erforderliche Personal- und Sachkosten je Platz und Monat (Jahresdurchschnitt)</t>
  </si>
  <si>
    <t>Betriebskosten je Platz</t>
  </si>
  <si>
    <r>
      <t xml:space="preserve">Krippe 9 h                     </t>
    </r>
    <r>
      <rPr>
        <sz val="11"/>
        <rFont val="Arial"/>
        <family val="2"/>
      </rPr>
      <t>in €</t>
    </r>
  </si>
  <si>
    <r>
      <t xml:space="preserve">Kindergarten 9 h          </t>
    </r>
    <r>
      <rPr>
        <sz val="11"/>
        <rFont val="Arial"/>
        <family val="2"/>
      </rPr>
      <t>in €</t>
    </r>
  </si>
  <si>
    <r>
      <t xml:space="preserve">Hort 6 h                                    </t>
    </r>
    <r>
      <rPr>
        <sz val="11"/>
        <rFont val="Arial"/>
        <family val="2"/>
      </rPr>
      <t>in €</t>
    </r>
  </si>
  <si>
    <r>
      <t xml:space="preserve">Hort 5 h       </t>
    </r>
    <r>
      <rPr>
        <sz val="11"/>
        <rFont val="Arial"/>
        <family val="2"/>
      </rPr>
      <t>in €</t>
    </r>
  </si>
  <si>
    <t>erforderliche Personalkosten</t>
  </si>
  <si>
    <t>erforderliche      Sachkosten</t>
  </si>
  <si>
    <t>erforderliche Betriebskosten</t>
  </si>
  <si>
    <t>Geringeren Betreuungszeiten entsprechen jeweils anteilige Personal- und Sachkosten</t>
  </si>
  <si>
    <t>(z.B. 6 h-Betreuung im Kindergarten = 2/3 der erforderlichen Betriebskosten für 9 h).</t>
  </si>
  <si>
    <t>1.2.  Deckung der Personal- und Sachkosten je Platz und Monat (Jahresdurchschnitt)</t>
  </si>
  <si>
    <r>
      <t xml:space="preserve">Krippe 9 h                           </t>
    </r>
    <r>
      <rPr>
        <sz val="11"/>
        <rFont val="Arial"/>
        <family val="2"/>
      </rPr>
      <t>in €</t>
    </r>
  </si>
  <si>
    <r>
      <t xml:space="preserve">Kindergarten 9 h                            </t>
    </r>
    <r>
      <rPr>
        <sz val="11"/>
        <rFont val="Arial"/>
        <family val="2"/>
      </rPr>
      <t>in €</t>
    </r>
  </si>
  <si>
    <r>
      <t xml:space="preserve">Hort 6 h                                 </t>
    </r>
    <r>
      <rPr>
        <sz val="11"/>
        <rFont val="Arial"/>
        <family val="2"/>
      </rPr>
      <t>in €</t>
    </r>
  </si>
  <si>
    <t>Landeszuschuss</t>
  </si>
  <si>
    <t>Elternbeitrag           (ungekürzt)</t>
  </si>
  <si>
    <t>Gemeinde                         (inkl. Eigenanteil             freier Träger)</t>
  </si>
  <si>
    <t xml:space="preserve">1.3. Aufwendungen für Abschreibungen, Zinsen, Miete </t>
  </si>
  <si>
    <t>1.3.1. Aufwendungen für alle Einrichtungen gesamt je Monat</t>
  </si>
  <si>
    <r>
      <t xml:space="preserve">Aufwendungen                                                                                       </t>
    </r>
    <r>
      <rPr>
        <sz val="11"/>
        <rFont val="Arial"/>
        <family val="2"/>
      </rPr>
      <t>in €</t>
    </r>
  </si>
  <si>
    <t>Abschreibungen</t>
  </si>
  <si>
    <t>Zinsen</t>
  </si>
  <si>
    <t>Miete</t>
  </si>
  <si>
    <t>Gesamt</t>
  </si>
  <si>
    <t>1.3.2. Aufwendungen je Platz und Monat (Jahresdurchschnitt)</t>
  </si>
  <si>
    <r>
      <t xml:space="preserve">Kindergarten 9 h               </t>
    </r>
    <r>
      <rPr>
        <sz val="11"/>
        <rFont val="Arial"/>
        <family val="2"/>
      </rPr>
      <t>in €</t>
    </r>
  </si>
  <si>
    <r>
      <t xml:space="preserve">Hort 6 h                        </t>
    </r>
    <r>
      <rPr>
        <sz val="11"/>
        <rFont val="Arial"/>
        <family val="2"/>
      </rPr>
      <t>in €</t>
    </r>
  </si>
  <si>
    <t xml:space="preserve">2.  Kindertagespflege nach § 3 Abs. 3 SächsKitaG </t>
  </si>
  <si>
    <t>2.1. laufende Geldleistung für die Kindertagespflege je Platz und Monat (Jahresdurchschnitt)</t>
  </si>
  <si>
    <t>Kindertagespflege 9 h in €</t>
  </si>
  <si>
    <r>
      <t xml:space="preserve">Erstattung angemessener Kosten für den Sachaufwand </t>
    </r>
    <r>
      <rPr>
        <sz val="11"/>
        <rFont val="Arial"/>
        <family val="2"/>
      </rPr>
      <t>(§ 23 Abs. 2 Nr. 1 SGB VIII)</t>
    </r>
    <r>
      <rPr>
        <b/>
        <sz val="11"/>
        <rFont val="Arial"/>
        <family val="2"/>
      </rPr>
      <t xml:space="preserve"> und Betrag zur Anerkennung der Förderleistung </t>
    </r>
    <r>
      <rPr>
        <sz val="11"/>
        <rFont val="Arial"/>
        <family val="2"/>
      </rPr>
      <t>(§ 23 Abs. 2 Nr. 2 SGB VIII)</t>
    </r>
  </si>
  <si>
    <r>
      <t xml:space="preserve">durchschnittlicher Erstattungsbetrag für Beiträge zur Unfallversicherung  </t>
    </r>
    <r>
      <rPr>
        <sz val="11"/>
        <rFont val="Arial"/>
        <family val="2"/>
      </rPr>
      <t>(§ 23 Abs. 2 Nr. 3 SGB VIII)</t>
    </r>
  </si>
  <si>
    <r>
      <t xml:space="preserve">durchschnittlicher Erstattungsbetrag für Beiträge zur Alterssicherung </t>
    </r>
    <r>
      <rPr>
        <sz val="11"/>
        <rFont val="Arial"/>
        <family val="2"/>
      </rPr>
      <t>(§ 23 Abs. 2 Nr. 3 SGB VIII)</t>
    </r>
  </si>
  <si>
    <t>Elternbeitrag (ungekürzt)</t>
  </si>
  <si>
    <t>der Betriebskosten für Einrichtungen der Ganztagesbetreuung</t>
  </si>
  <si>
    <t>1. Betriebskosten je Platz und Monat in EUR, Zusammensetzung der Betriebskosten</t>
  </si>
  <si>
    <t>(bei den Betreuungsangeboten bezogen auf eine sechsstündige Betreuung)</t>
  </si>
  <si>
    <t>§ 1 Abs. 2 (Betreuungsangebot 6 h)</t>
  </si>
  <si>
    <t>2. Deckung der Betriebskosten je Platz und Monat in EUR</t>
  </si>
  <si>
    <t>Elternbeitrag       (ungekürzt)</t>
  </si>
  <si>
    <t>nach § 1 Abs. 2 SächsFöSchulBetrVO der Stadt Görlitz für das Jahr 2016</t>
  </si>
  <si>
    <r>
      <t xml:space="preserve">durchschnittlicher Erstattungsbetrag für Aufwendungen zur Kranken- und Pflegeversicherung </t>
    </r>
    <r>
      <rPr>
        <sz val="11"/>
        <rFont val="Arial"/>
        <family val="2"/>
      </rPr>
      <t>(§ 23 Abs. 2 Nr. 4 SGB VIII)</t>
    </r>
  </si>
  <si>
    <t>Gemeinde                         (inkl. Eigenanteil             freier Träger, Ergänzungspauschale Bund*)</t>
  </si>
  <si>
    <t xml:space="preserve">* Ergänzungspauschale nach Artikel 6 des Gesetzes zur Stärkung der kommunalen Investitionskraft vom </t>
  </si>
  <si>
    <t>16. Dezember 2015 im Umfang von 2,70 Euro monatlich je 9-h-Kind und 1,80 Euro je 6-h-Kind.</t>
  </si>
  <si>
    <r>
      <t>freiwillige Angabe: weitere Kosten für die Kindertagespflege</t>
    </r>
    <r>
      <rPr>
        <sz val="11"/>
        <rFont val="Arial"/>
        <family val="2"/>
      </rPr>
      <t xml:space="preserve"> (z. B. für Ersatzbetreuung, Ersatzbeschaffung, Fortbildung, Fachberatung)</t>
    </r>
  </si>
  <si>
    <t>= Geldleistung</t>
  </si>
  <si>
    <t>= Kosten Kindertagespflege insgesamt</t>
  </si>
  <si>
    <t>2.2. Deckung der laufenden Geldleistung - bzw. - sofern relevant der Kosten Kindertagespflege insgesamt -  je Platz und Monat (Jahresdurchschnitt)</t>
  </si>
  <si>
    <t>Gemeinde (inkl. Ergänzungspauschale Bund*)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</si>
</sst>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8"/>
      <color rgb="FFFF000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6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1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7" xfId="0" applyFont="1" applyBorder="1"/>
    <xf numFmtId="0" fontId="1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2" fillId="0" borderId="0" xfId="0" applyFont="1"/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0" fillId="0" borderId="0" xfId="0" applyFont="1" applyBorder="1"/>
    <xf numFmtId="0" fontId="9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3" fillId="0" borderId="0" xfId="0" applyFont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8" fontId="2" fillId="0" borderId="1" xfId="1" applyNumberFormat="1" applyFont="1" applyBorder="1" applyAlignment="1">
      <alignment vertical="center"/>
    </xf>
    <xf numFmtId="44" fontId="2" fillId="0" borderId="10" xfId="1" applyFont="1" applyBorder="1" applyAlignment="1">
      <alignment vertical="center"/>
    </xf>
    <xf numFmtId="44" fontId="2" fillId="0" borderId="9" xfId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2" xfId="0" applyFont="1" applyBorder="1" applyAlignment="1"/>
    <xf numFmtId="44" fontId="2" fillId="0" borderId="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4" fontId="2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8" fontId="2" fillId="0" borderId="1" xfId="0" applyNumberFormat="1" applyFont="1" applyBorder="1" applyAlignment="1">
      <alignment vertic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kanntmachung%20BK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ita/Verwaltung/Junge/Junge/BKA%202016/Zusammenfassung/SK%20PK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ita/Verwaltung/Junge/Junge/Ganztagsbetreuung/ErmittlungBK/2016/ErmittlungBK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kanntmachung2016"/>
      <sheetName val="Elternbeiträge SächsKitaG"/>
      <sheetName val="Berechnungen"/>
      <sheetName val="BekanntmachgSächsFöSchulBetrVO"/>
    </sheetNames>
    <sheetDataSet>
      <sheetData sheetId="0"/>
      <sheetData sheetId="1">
        <row r="9">
          <cell r="H9">
            <v>4451.8419069023403</v>
          </cell>
        </row>
        <row r="20">
          <cell r="E20">
            <v>0.36140423484737055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Tabelle2"/>
      <sheetName val="Tabelle3"/>
    </sheetNames>
    <sheetDataSet>
      <sheetData sheetId="0">
        <row r="34">
          <cell r="D34">
            <v>97598.11</v>
          </cell>
        </row>
        <row r="36">
          <cell r="D36">
            <v>0</v>
          </cell>
        </row>
        <row r="38">
          <cell r="D38">
            <v>710127.25</v>
          </cell>
        </row>
        <row r="46">
          <cell r="B46">
            <v>5.6208906495576354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echnungen"/>
      <sheetName val="Bekanntmachung"/>
      <sheetName val="Elternbeiträge"/>
    </sheetNames>
    <sheetDataSet>
      <sheetData sheetId="0">
        <row r="16">
          <cell r="E16">
            <v>248.85566099476441</v>
          </cell>
        </row>
        <row r="54">
          <cell r="G54">
            <v>100.33823418119385</v>
          </cell>
        </row>
      </sheetData>
      <sheetData sheetId="1">
        <row r="16">
          <cell r="B16">
            <v>100.33823418119385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topLeftCell="A85" zoomScaleNormal="100" workbookViewId="0">
      <selection activeCell="C18" sqref="C18"/>
    </sheetView>
  </sheetViews>
  <sheetFormatPr baseColWidth="10" defaultRowHeight="15" x14ac:dyDescent="0.25"/>
  <cols>
    <col min="1" max="1" width="24.42578125" customWidth="1"/>
    <col min="2" max="2" width="18.5703125" customWidth="1"/>
    <col min="3" max="3" width="21.140625" customWidth="1"/>
    <col min="4" max="4" width="18.5703125" customWidth="1"/>
    <col min="5" max="5" width="12.7109375" customWidth="1"/>
    <col min="257" max="257" width="24.42578125" customWidth="1"/>
    <col min="258" max="258" width="18.5703125" customWidth="1"/>
    <col min="259" max="259" width="21.140625" customWidth="1"/>
    <col min="260" max="260" width="18.5703125" customWidth="1"/>
    <col min="261" max="261" width="12.7109375" customWidth="1"/>
    <col min="513" max="513" width="24.42578125" customWidth="1"/>
    <col min="514" max="514" width="18.5703125" customWidth="1"/>
    <col min="515" max="515" width="21.140625" customWidth="1"/>
    <col min="516" max="516" width="18.5703125" customWidth="1"/>
    <col min="517" max="517" width="12.7109375" customWidth="1"/>
    <col min="769" max="769" width="24.42578125" customWidth="1"/>
    <col min="770" max="770" width="18.5703125" customWidth="1"/>
    <col min="771" max="771" width="21.140625" customWidth="1"/>
    <col min="772" max="772" width="18.5703125" customWidth="1"/>
    <col min="773" max="773" width="12.7109375" customWidth="1"/>
    <col min="1025" max="1025" width="24.42578125" customWidth="1"/>
    <col min="1026" max="1026" width="18.5703125" customWidth="1"/>
    <col min="1027" max="1027" width="21.140625" customWidth="1"/>
    <col min="1028" max="1028" width="18.5703125" customWidth="1"/>
    <col min="1029" max="1029" width="12.7109375" customWidth="1"/>
    <col min="1281" max="1281" width="24.42578125" customWidth="1"/>
    <col min="1282" max="1282" width="18.5703125" customWidth="1"/>
    <col min="1283" max="1283" width="21.140625" customWidth="1"/>
    <col min="1284" max="1284" width="18.5703125" customWidth="1"/>
    <col min="1285" max="1285" width="12.7109375" customWidth="1"/>
    <col min="1537" max="1537" width="24.42578125" customWidth="1"/>
    <col min="1538" max="1538" width="18.5703125" customWidth="1"/>
    <col min="1539" max="1539" width="21.140625" customWidth="1"/>
    <col min="1540" max="1540" width="18.5703125" customWidth="1"/>
    <col min="1541" max="1541" width="12.7109375" customWidth="1"/>
    <col min="1793" max="1793" width="24.42578125" customWidth="1"/>
    <col min="1794" max="1794" width="18.5703125" customWidth="1"/>
    <col min="1795" max="1795" width="21.140625" customWidth="1"/>
    <col min="1796" max="1796" width="18.5703125" customWidth="1"/>
    <col min="1797" max="1797" width="12.7109375" customWidth="1"/>
    <col min="2049" max="2049" width="24.42578125" customWidth="1"/>
    <col min="2050" max="2050" width="18.5703125" customWidth="1"/>
    <col min="2051" max="2051" width="21.140625" customWidth="1"/>
    <col min="2052" max="2052" width="18.5703125" customWidth="1"/>
    <col min="2053" max="2053" width="12.7109375" customWidth="1"/>
    <col min="2305" max="2305" width="24.42578125" customWidth="1"/>
    <col min="2306" max="2306" width="18.5703125" customWidth="1"/>
    <col min="2307" max="2307" width="21.140625" customWidth="1"/>
    <col min="2308" max="2308" width="18.5703125" customWidth="1"/>
    <col min="2309" max="2309" width="12.7109375" customWidth="1"/>
    <col min="2561" max="2561" width="24.42578125" customWidth="1"/>
    <col min="2562" max="2562" width="18.5703125" customWidth="1"/>
    <col min="2563" max="2563" width="21.140625" customWidth="1"/>
    <col min="2564" max="2564" width="18.5703125" customWidth="1"/>
    <col min="2565" max="2565" width="12.7109375" customWidth="1"/>
    <col min="2817" max="2817" width="24.42578125" customWidth="1"/>
    <col min="2818" max="2818" width="18.5703125" customWidth="1"/>
    <col min="2819" max="2819" width="21.140625" customWidth="1"/>
    <col min="2820" max="2820" width="18.5703125" customWidth="1"/>
    <col min="2821" max="2821" width="12.7109375" customWidth="1"/>
    <col min="3073" max="3073" width="24.42578125" customWidth="1"/>
    <col min="3074" max="3074" width="18.5703125" customWidth="1"/>
    <col min="3075" max="3075" width="21.140625" customWidth="1"/>
    <col min="3076" max="3076" width="18.5703125" customWidth="1"/>
    <col min="3077" max="3077" width="12.7109375" customWidth="1"/>
    <col min="3329" max="3329" width="24.42578125" customWidth="1"/>
    <col min="3330" max="3330" width="18.5703125" customWidth="1"/>
    <col min="3331" max="3331" width="21.140625" customWidth="1"/>
    <col min="3332" max="3332" width="18.5703125" customWidth="1"/>
    <col min="3333" max="3333" width="12.7109375" customWidth="1"/>
    <col min="3585" max="3585" width="24.42578125" customWidth="1"/>
    <col min="3586" max="3586" width="18.5703125" customWidth="1"/>
    <col min="3587" max="3587" width="21.140625" customWidth="1"/>
    <col min="3588" max="3588" width="18.5703125" customWidth="1"/>
    <col min="3589" max="3589" width="12.7109375" customWidth="1"/>
    <col min="3841" max="3841" width="24.42578125" customWidth="1"/>
    <col min="3842" max="3842" width="18.5703125" customWidth="1"/>
    <col min="3843" max="3843" width="21.140625" customWidth="1"/>
    <col min="3844" max="3844" width="18.5703125" customWidth="1"/>
    <col min="3845" max="3845" width="12.7109375" customWidth="1"/>
    <col min="4097" max="4097" width="24.42578125" customWidth="1"/>
    <col min="4098" max="4098" width="18.5703125" customWidth="1"/>
    <col min="4099" max="4099" width="21.140625" customWidth="1"/>
    <col min="4100" max="4100" width="18.5703125" customWidth="1"/>
    <col min="4101" max="4101" width="12.7109375" customWidth="1"/>
    <col min="4353" max="4353" width="24.42578125" customWidth="1"/>
    <col min="4354" max="4354" width="18.5703125" customWidth="1"/>
    <col min="4355" max="4355" width="21.140625" customWidth="1"/>
    <col min="4356" max="4356" width="18.5703125" customWidth="1"/>
    <col min="4357" max="4357" width="12.7109375" customWidth="1"/>
    <col min="4609" max="4609" width="24.42578125" customWidth="1"/>
    <col min="4610" max="4610" width="18.5703125" customWidth="1"/>
    <col min="4611" max="4611" width="21.140625" customWidth="1"/>
    <col min="4612" max="4612" width="18.5703125" customWidth="1"/>
    <col min="4613" max="4613" width="12.7109375" customWidth="1"/>
    <col min="4865" max="4865" width="24.42578125" customWidth="1"/>
    <col min="4866" max="4866" width="18.5703125" customWidth="1"/>
    <col min="4867" max="4867" width="21.140625" customWidth="1"/>
    <col min="4868" max="4868" width="18.5703125" customWidth="1"/>
    <col min="4869" max="4869" width="12.7109375" customWidth="1"/>
    <col min="5121" max="5121" width="24.42578125" customWidth="1"/>
    <col min="5122" max="5122" width="18.5703125" customWidth="1"/>
    <col min="5123" max="5123" width="21.140625" customWidth="1"/>
    <col min="5124" max="5124" width="18.5703125" customWidth="1"/>
    <col min="5125" max="5125" width="12.7109375" customWidth="1"/>
    <col min="5377" max="5377" width="24.42578125" customWidth="1"/>
    <col min="5378" max="5378" width="18.5703125" customWidth="1"/>
    <col min="5379" max="5379" width="21.140625" customWidth="1"/>
    <col min="5380" max="5380" width="18.5703125" customWidth="1"/>
    <col min="5381" max="5381" width="12.7109375" customWidth="1"/>
    <col min="5633" max="5633" width="24.42578125" customWidth="1"/>
    <col min="5634" max="5634" width="18.5703125" customWidth="1"/>
    <col min="5635" max="5635" width="21.140625" customWidth="1"/>
    <col min="5636" max="5636" width="18.5703125" customWidth="1"/>
    <col min="5637" max="5637" width="12.7109375" customWidth="1"/>
    <col min="5889" max="5889" width="24.42578125" customWidth="1"/>
    <col min="5890" max="5890" width="18.5703125" customWidth="1"/>
    <col min="5891" max="5891" width="21.140625" customWidth="1"/>
    <col min="5892" max="5892" width="18.5703125" customWidth="1"/>
    <col min="5893" max="5893" width="12.7109375" customWidth="1"/>
    <col min="6145" max="6145" width="24.42578125" customWidth="1"/>
    <col min="6146" max="6146" width="18.5703125" customWidth="1"/>
    <col min="6147" max="6147" width="21.140625" customWidth="1"/>
    <col min="6148" max="6148" width="18.5703125" customWidth="1"/>
    <col min="6149" max="6149" width="12.7109375" customWidth="1"/>
    <col min="6401" max="6401" width="24.42578125" customWidth="1"/>
    <col min="6402" max="6402" width="18.5703125" customWidth="1"/>
    <col min="6403" max="6403" width="21.140625" customWidth="1"/>
    <col min="6404" max="6404" width="18.5703125" customWidth="1"/>
    <col min="6405" max="6405" width="12.7109375" customWidth="1"/>
    <col min="6657" max="6657" width="24.42578125" customWidth="1"/>
    <col min="6658" max="6658" width="18.5703125" customWidth="1"/>
    <col min="6659" max="6659" width="21.140625" customWidth="1"/>
    <col min="6660" max="6660" width="18.5703125" customWidth="1"/>
    <col min="6661" max="6661" width="12.7109375" customWidth="1"/>
    <col min="6913" max="6913" width="24.42578125" customWidth="1"/>
    <col min="6914" max="6914" width="18.5703125" customWidth="1"/>
    <col min="6915" max="6915" width="21.140625" customWidth="1"/>
    <col min="6916" max="6916" width="18.5703125" customWidth="1"/>
    <col min="6917" max="6917" width="12.7109375" customWidth="1"/>
    <col min="7169" max="7169" width="24.42578125" customWidth="1"/>
    <col min="7170" max="7170" width="18.5703125" customWidth="1"/>
    <col min="7171" max="7171" width="21.140625" customWidth="1"/>
    <col min="7172" max="7172" width="18.5703125" customWidth="1"/>
    <col min="7173" max="7173" width="12.7109375" customWidth="1"/>
    <col min="7425" max="7425" width="24.42578125" customWidth="1"/>
    <col min="7426" max="7426" width="18.5703125" customWidth="1"/>
    <col min="7427" max="7427" width="21.140625" customWidth="1"/>
    <col min="7428" max="7428" width="18.5703125" customWidth="1"/>
    <col min="7429" max="7429" width="12.7109375" customWidth="1"/>
    <col min="7681" max="7681" width="24.42578125" customWidth="1"/>
    <col min="7682" max="7682" width="18.5703125" customWidth="1"/>
    <col min="7683" max="7683" width="21.140625" customWidth="1"/>
    <col min="7684" max="7684" width="18.5703125" customWidth="1"/>
    <col min="7685" max="7685" width="12.7109375" customWidth="1"/>
    <col min="7937" max="7937" width="24.42578125" customWidth="1"/>
    <col min="7938" max="7938" width="18.5703125" customWidth="1"/>
    <col min="7939" max="7939" width="21.140625" customWidth="1"/>
    <col min="7940" max="7940" width="18.5703125" customWidth="1"/>
    <col min="7941" max="7941" width="12.7109375" customWidth="1"/>
    <col min="8193" max="8193" width="24.42578125" customWidth="1"/>
    <col min="8194" max="8194" width="18.5703125" customWidth="1"/>
    <col min="8195" max="8195" width="21.140625" customWidth="1"/>
    <col min="8196" max="8196" width="18.5703125" customWidth="1"/>
    <col min="8197" max="8197" width="12.7109375" customWidth="1"/>
    <col min="8449" max="8449" width="24.42578125" customWidth="1"/>
    <col min="8450" max="8450" width="18.5703125" customWidth="1"/>
    <col min="8451" max="8451" width="21.140625" customWidth="1"/>
    <col min="8452" max="8452" width="18.5703125" customWidth="1"/>
    <col min="8453" max="8453" width="12.7109375" customWidth="1"/>
    <col min="8705" max="8705" width="24.42578125" customWidth="1"/>
    <col min="8706" max="8706" width="18.5703125" customWidth="1"/>
    <col min="8707" max="8707" width="21.140625" customWidth="1"/>
    <col min="8708" max="8708" width="18.5703125" customWidth="1"/>
    <col min="8709" max="8709" width="12.7109375" customWidth="1"/>
    <col min="8961" max="8961" width="24.42578125" customWidth="1"/>
    <col min="8962" max="8962" width="18.5703125" customWidth="1"/>
    <col min="8963" max="8963" width="21.140625" customWidth="1"/>
    <col min="8964" max="8964" width="18.5703125" customWidth="1"/>
    <col min="8965" max="8965" width="12.7109375" customWidth="1"/>
    <col min="9217" max="9217" width="24.42578125" customWidth="1"/>
    <col min="9218" max="9218" width="18.5703125" customWidth="1"/>
    <col min="9219" max="9219" width="21.140625" customWidth="1"/>
    <col min="9220" max="9220" width="18.5703125" customWidth="1"/>
    <col min="9221" max="9221" width="12.7109375" customWidth="1"/>
    <col min="9473" max="9473" width="24.42578125" customWidth="1"/>
    <col min="9474" max="9474" width="18.5703125" customWidth="1"/>
    <col min="9475" max="9475" width="21.140625" customWidth="1"/>
    <col min="9476" max="9476" width="18.5703125" customWidth="1"/>
    <col min="9477" max="9477" width="12.7109375" customWidth="1"/>
    <col min="9729" max="9729" width="24.42578125" customWidth="1"/>
    <col min="9730" max="9730" width="18.5703125" customWidth="1"/>
    <col min="9731" max="9731" width="21.140625" customWidth="1"/>
    <col min="9732" max="9732" width="18.5703125" customWidth="1"/>
    <col min="9733" max="9733" width="12.7109375" customWidth="1"/>
    <col min="9985" max="9985" width="24.42578125" customWidth="1"/>
    <col min="9986" max="9986" width="18.5703125" customWidth="1"/>
    <col min="9987" max="9987" width="21.140625" customWidth="1"/>
    <col min="9988" max="9988" width="18.5703125" customWidth="1"/>
    <col min="9989" max="9989" width="12.7109375" customWidth="1"/>
    <col min="10241" max="10241" width="24.42578125" customWidth="1"/>
    <col min="10242" max="10242" width="18.5703125" customWidth="1"/>
    <col min="10243" max="10243" width="21.140625" customWidth="1"/>
    <col min="10244" max="10244" width="18.5703125" customWidth="1"/>
    <col min="10245" max="10245" width="12.7109375" customWidth="1"/>
    <col min="10497" max="10497" width="24.42578125" customWidth="1"/>
    <col min="10498" max="10498" width="18.5703125" customWidth="1"/>
    <col min="10499" max="10499" width="21.140625" customWidth="1"/>
    <col min="10500" max="10500" width="18.5703125" customWidth="1"/>
    <col min="10501" max="10501" width="12.7109375" customWidth="1"/>
    <col min="10753" max="10753" width="24.42578125" customWidth="1"/>
    <col min="10754" max="10754" width="18.5703125" customWidth="1"/>
    <col min="10755" max="10755" width="21.140625" customWidth="1"/>
    <col min="10756" max="10756" width="18.5703125" customWidth="1"/>
    <col min="10757" max="10757" width="12.7109375" customWidth="1"/>
    <col min="11009" max="11009" width="24.42578125" customWidth="1"/>
    <col min="11010" max="11010" width="18.5703125" customWidth="1"/>
    <col min="11011" max="11011" width="21.140625" customWidth="1"/>
    <col min="11012" max="11012" width="18.5703125" customWidth="1"/>
    <col min="11013" max="11013" width="12.7109375" customWidth="1"/>
    <col min="11265" max="11265" width="24.42578125" customWidth="1"/>
    <col min="11266" max="11266" width="18.5703125" customWidth="1"/>
    <col min="11267" max="11267" width="21.140625" customWidth="1"/>
    <col min="11268" max="11268" width="18.5703125" customWidth="1"/>
    <col min="11269" max="11269" width="12.7109375" customWidth="1"/>
    <col min="11521" max="11521" width="24.42578125" customWidth="1"/>
    <col min="11522" max="11522" width="18.5703125" customWidth="1"/>
    <col min="11523" max="11523" width="21.140625" customWidth="1"/>
    <col min="11524" max="11524" width="18.5703125" customWidth="1"/>
    <col min="11525" max="11525" width="12.7109375" customWidth="1"/>
    <col min="11777" max="11777" width="24.42578125" customWidth="1"/>
    <col min="11778" max="11778" width="18.5703125" customWidth="1"/>
    <col min="11779" max="11779" width="21.140625" customWidth="1"/>
    <col min="11780" max="11780" width="18.5703125" customWidth="1"/>
    <col min="11781" max="11781" width="12.7109375" customWidth="1"/>
    <col min="12033" max="12033" width="24.42578125" customWidth="1"/>
    <col min="12034" max="12034" width="18.5703125" customWidth="1"/>
    <col min="12035" max="12035" width="21.140625" customWidth="1"/>
    <col min="12036" max="12036" width="18.5703125" customWidth="1"/>
    <col min="12037" max="12037" width="12.7109375" customWidth="1"/>
    <col min="12289" max="12289" width="24.42578125" customWidth="1"/>
    <col min="12290" max="12290" width="18.5703125" customWidth="1"/>
    <col min="12291" max="12291" width="21.140625" customWidth="1"/>
    <col min="12292" max="12292" width="18.5703125" customWidth="1"/>
    <col min="12293" max="12293" width="12.7109375" customWidth="1"/>
    <col min="12545" max="12545" width="24.42578125" customWidth="1"/>
    <col min="12546" max="12546" width="18.5703125" customWidth="1"/>
    <col min="12547" max="12547" width="21.140625" customWidth="1"/>
    <col min="12548" max="12548" width="18.5703125" customWidth="1"/>
    <col min="12549" max="12549" width="12.7109375" customWidth="1"/>
    <col min="12801" max="12801" width="24.42578125" customWidth="1"/>
    <col min="12802" max="12802" width="18.5703125" customWidth="1"/>
    <col min="12803" max="12803" width="21.140625" customWidth="1"/>
    <col min="12804" max="12804" width="18.5703125" customWidth="1"/>
    <col min="12805" max="12805" width="12.7109375" customWidth="1"/>
    <col min="13057" max="13057" width="24.42578125" customWidth="1"/>
    <col min="13058" max="13058" width="18.5703125" customWidth="1"/>
    <col min="13059" max="13059" width="21.140625" customWidth="1"/>
    <col min="13060" max="13060" width="18.5703125" customWidth="1"/>
    <col min="13061" max="13061" width="12.7109375" customWidth="1"/>
    <col min="13313" max="13313" width="24.42578125" customWidth="1"/>
    <col min="13314" max="13314" width="18.5703125" customWidth="1"/>
    <col min="13315" max="13315" width="21.140625" customWidth="1"/>
    <col min="13316" max="13316" width="18.5703125" customWidth="1"/>
    <col min="13317" max="13317" width="12.7109375" customWidth="1"/>
    <col min="13569" max="13569" width="24.42578125" customWidth="1"/>
    <col min="13570" max="13570" width="18.5703125" customWidth="1"/>
    <col min="13571" max="13571" width="21.140625" customWidth="1"/>
    <col min="13572" max="13572" width="18.5703125" customWidth="1"/>
    <col min="13573" max="13573" width="12.7109375" customWidth="1"/>
    <col min="13825" max="13825" width="24.42578125" customWidth="1"/>
    <col min="13826" max="13826" width="18.5703125" customWidth="1"/>
    <col min="13827" max="13827" width="21.140625" customWidth="1"/>
    <col min="13828" max="13828" width="18.5703125" customWidth="1"/>
    <col min="13829" max="13829" width="12.7109375" customWidth="1"/>
    <col min="14081" max="14081" width="24.42578125" customWidth="1"/>
    <col min="14082" max="14082" width="18.5703125" customWidth="1"/>
    <col min="14083" max="14083" width="21.140625" customWidth="1"/>
    <col min="14084" max="14084" width="18.5703125" customWidth="1"/>
    <col min="14085" max="14085" width="12.7109375" customWidth="1"/>
    <col min="14337" max="14337" width="24.42578125" customWidth="1"/>
    <col min="14338" max="14338" width="18.5703125" customWidth="1"/>
    <col min="14339" max="14339" width="21.140625" customWidth="1"/>
    <col min="14340" max="14340" width="18.5703125" customWidth="1"/>
    <col min="14341" max="14341" width="12.7109375" customWidth="1"/>
    <col min="14593" max="14593" width="24.42578125" customWidth="1"/>
    <col min="14594" max="14594" width="18.5703125" customWidth="1"/>
    <col min="14595" max="14595" width="21.140625" customWidth="1"/>
    <col min="14596" max="14596" width="18.5703125" customWidth="1"/>
    <col min="14597" max="14597" width="12.7109375" customWidth="1"/>
    <col min="14849" max="14849" width="24.42578125" customWidth="1"/>
    <col min="14850" max="14850" width="18.5703125" customWidth="1"/>
    <col min="14851" max="14851" width="21.140625" customWidth="1"/>
    <col min="14852" max="14852" width="18.5703125" customWidth="1"/>
    <col min="14853" max="14853" width="12.7109375" customWidth="1"/>
    <col min="15105" max="15105" width="24.42578125" customWidth="1"/>
    <col min="15106" max="15106" width="18.5703125" customWidth="1"/>
    <col min="15107" max="15107" width="21.140625" customWidth="1"/>
    <col min="15108" max="15108" width="18.5703125" customWidth="1"/>
    <col min="15109" max="15109" width="12.7109375" customWidth="1"/>
    <col min="15361" max="15361" width="24.42578125" customWidth="1"/>
    <col min="15362" max="15362" width="18.5703125" customWidth="1"/>
    <col min="15363" max="15363" width="21.140625" customWidth="1"/>
    <col min="15364" max="15364" width="18.5703125" customWidth="1"/>
    <col min="15365" max="15365" width="12.7109375" customWidth="1"/>
    <col min="15617" max="15617" width="24.42578125" customWidth="1"/>
    <col min="15618" max="15618" width="18.5703125" customWidth="1"/>
    <col min="15619" max="15619" width="21.140625" customWidth="1"/>
    <col min="15620" max="15620" width="18.5703125" customWidth="1"/>
    <col min="15621" max="15621" width="12.7109375" customWidth="1"/>
    <col min="15873" max="15873" width="24.42578125" customWidth="1"/>
    <col min="15874" max="15874" width="18.5703125" customWidth="1"/>
    <col min="15875" max="15875" width="21.140625" customWidth="1"/>
    <col min="15876" max="15876" width="18.5703125" customWidth="1"/>
    <col min="15877" max="15877" width="12.7109375" customWidth="1"/>
    <col min="16129" max="16129" width="24.42578125" customWidth="1"/>
    <col min="16130" max="16130" width="18.5703125" customWidth="1"/>
    <col min="16131" max="16131" width="21.140625" customWidth="1"/>
    <col min="16132" max="16132" width="18.5703125" customWidth="1"/>
    <col min="16133" max="16133" width="12.7109375" customWidth="1"/>
  </cols>
  <sheetData>
    <row r="1" spans="1:7" x14ac:dyDescent="0.25">
      <c r="A1" s="51" t="s">
        <v>0</v>
      </c>
      <c r="B1" s="51"/>
      <c r="C1" s="51"/>
      <c r="D1" s="51"/>
      <c r="E1" s="52"/>
    </row>
    <row r="2" spans="1:7" x14ac:dyDescent="0.25">
      <c r="A2" s="51"/>
      <c r="B2" s="51"/>
      <c r="C2" s="51"/>
      <c r="D2" s="51"/>
      <c r="E2" s="52"/>
    </row>
    <row r="3" spans="1:7" x14ac:dyDescent="0.25">
      <c r="A3" s="53" t="s">
        <v>1</v>
      </c>
      <c r="B3" s="53"/>
      <c r="C3" s="53"/>
      <c r="D3" s="53"/>
      <c r="E3" s="52"/>
    </row>
    <row r="4" spans="1:7" x14ac:dyDescent="0.25">
      <c r="A4" s="53"/>
      <c r="B4" s="54"/>
      <c r="C4" s="54"/>
      <c r="D4" s="54"/>
      <c r="E4" s="55"/>
    </row>
    <row r="5" spans="1:7" ht="15.75" x14ac:dyDescent="0.25">
      <c r="A5" s="56"/>
      <c r="B5" s="56"/>
      <c r="C5" s="56"/>
      <c r="D5" s="56"/>
      <c r="E5" s="52"/>
    </row>
    <row r="6" spans="1:7" ht="15.75" x14ac:dyDescent="0.25">
      <c r="A6" s="57" t="s">
        <v>2</v>
      </c>
      <c r="B6" s="57"/>
      <c r="C6" s="57"/>
      <c r="D6" s="57"/>
      <c r="E6" s="1"/>
    </row>
    <row r="8" spans="1:7" x14ac:dyDescent="0.25">
      <c r="A8" s="2" t="s">
        <v>3</v>
      </c>
      <c r="B8" s="3"/>
      <c r="C8" s="3"/>
      <c r="D8" s="3"/>
      <c r="E8" s="3"/>
    </row>
    <row r="10" spans="1:7" ht="15.75" customHeight="1" x14ac:dyDescent="0.25">
      <c r="A10" s="46"/>
      <c r="B10" s="48" t="s">
        <v>4</v>
      </c>
      <c r="C10" s="49"/>
      <c r="D10" s="49"/>
      <c r="E10" s="50"/>
    </row>
    <row r="11" spans="1:7" ht="31.5" customHeight="1" x14ac:dyDescent="0.25">
      <c r="A11" s="47"/>
      <c r="B11" s="4" t="s">
        <v>5</v>
      </c>
      <c r="C11" s="4" t="s">
        <v>6</v>
      </c>
      <c r="D11" s="4" t="s">
        <v>7</v>
      </c>
      <c r="E11" s="5" t="s">
        <v>8</v>
      </c>
    </row>
    <row r="12" spans="1:7" ht="15.75" customHeight="1" x14ac:dyDescent="0.25">
      <c r="A12" s="58" t="s">
        <v>9</v>
      </c>
      <c r="B12" s="62">
        <f>'[1]Elternbeiträge SächsKitaG'!H9/6</f>
        <v>741.97365115039008</v>
      </c>
      <c r="C12" s="62">
        <f>'[1]Elternbeiträge SächsKitaG'!H9/13</f>
        <v>342.44937745402615</v>
      </c>
      <c r="D12" s="62">
        <f>'[1]Elternbeiträge SächsKitaG'!H9*0.9/20</f>
        <v>200.33288581060532</v>
      </c>
      <c r="E12" s="62">
        <f>'[1]Elternbeiträge SächsKitaG'!H9*0.75/20</f>
        <v>166.94407150883777</v>
      </c>
      <c r="G12" s="6"/>
    </row>
    <row r="13" spans="1:7" ht="15.75" customHeight="1" x14ac:dyDescent="0.25">
      <c r="A13" s="59"/>
      <c r="B13" s="61"/>
      <c r="C13" s="61"/>
      <c r="D13" s="61"/>
      <c r="E13" s="61"/>
    </row>
    <row r="14" spans="1:7" ht="15.75" customHeight="1" x14ac:dyDescent="0.25">
      <c r="A14" s="58" t="s">
        <v>10</v>
      </c>
      <c r="B14" s="60">
        <f>B12*'[1]Elternbeiträge SächsKitaG'!E20</f>
        <v>268.15241967091657</v>
      </c>
      <c r="C14" s="60">
        <f>C12*'[1]Elternbeiträge SächsKitaG'!E20</f>
        <v>123.76265523273071</v>
      </c>
      <c r="D14" s="60">
        <f>D12*'[1]Elternbeiträge SächsKitaG'!E20</f>
        <v>72.401153311147468</v>
      </c>
      <c r="E14" s="60">
        <f>E12*'[1]Elternbeiträge SächsKitaG'!E20</f>
        <v>60.33429442595623</v>
      </c>
    </row>
    <row r="15" spans="1:7" ht="15.75" customHeight="1" x14ac:dyDescent="0.25">
      <c r="A15" s="59"/>
      <c r="B15" s="61"/>
      <c r="C15" s="61"/>
      <c r="D15" s="61"/>
      <c r="E15" s="61"/>
    </row>
    <row r="16" spans="1:7" ht="15.75" customHeight="1" x14ac:dyDescent="0.25">
      <c r="A16" s="58" t="s">
        <v>11</v>
      </c>
      <c r="B16" s="60">
        <f>B12+B14-0.01</f>
        <v>1010.1160708213067</v>
      </c>
      <c r="C16" s="60">
        <f>C12+C14</f>
        <v>466.21203268675686</v>
      </c>
      <c r="D16" s="60">
        <f>D12+D14</f>
        <v>272.7340391217528</v>
      </c>
      <c r="E16" s="60">
        <f>E12+E14-0.01</f>
        <v>227.26836593479402</v>
      </c>
      <c r="G16" s="6"/>
    </row>
    <row r="17" spans="1:7" ht="15.75" customHeight="1" x14ac:dyDescent="0.25">
      <c r="A17" s="59"/>
      <c r="B17" s="61"/>
      <c r="C17" s="61"/>
      <c r="D17" s="61"/>
      <c r="E17" s="61"/>
    </row>
    <row r="19" spans="1:7" x14ac:dyDescent="0.25">
      <c r="A19" s="45" t="s">
        <v>12</v>
      </c>
    </row>
    <row r="20" spans="1:7" x14ac:dyDescent="0.25">
      <c r="A20" t="s">
        <v>13</v>
      </c>
    </row>
    <row r="22" spans="1:7" x14ac:dyDescent="0.25">
      <c r="A22" s="2" t="s">
        <v>14</v>
      </c>
      <c r="B22" s="8"/>
      <c r="C22" s="8"/>
    </row>
    <row r="24" spans="1:7" ht="31.5" customHeight="1" x14ac:dyDescent="0.25">
      <c r="A24" s="9"/>
      <c r="B24" s="10" t="s">
        <v>15</v>
      </c>
      <c r="C24" s="10" t="s">
        <v>16</v>
      </c>
      <c r="D24" s="10" t="s">
        <v>17</v>
      </c>
      <c r="E24" s="5" t="s">
        <v>8</v>
      </c>
    </row>
    <row r="25" spans="1:7" ht="20.100000000000001" customHeight="1" x14ac:dyDescent="0.25">
      <c r="A25" s="11" t="s">
        <v>18</v>
      </c>
      <c r="B25" s="12">
        <v>169.72</v>
      </c>
      <c r="C25" s="12">
        <v>169.72</v>
      </c>
      <c r="D25" s="12">
        <v>113.15</v>
      </c>
      <c r="E25" s="13">
        <v>94.29</v>
      </c>
      <c r="F25" s="14"/>
      <c r="G25" s="14"/>
    </row>
    <row r="26" spans="1:7" ht="13.5" customHeight="1" x14ac:dyDescent="0.25">
      <c r="A26" s="67" t="s">
        <v>19</v>
      </c>
      <c r="B26" s="69">
        <v>184.42</v>
      </c>
      <c r="C26" s="69">
        <v>111.02</v>
      </c>
      <c r="D26" s="69">
        <v>64.95</v>
      </c>
      <c r="E26" s="71">
        <v>54.12</v>
      </c>
      <c r="F26" s="14"/>
      <c r="G26" s="14"/>
    </row>
    <row r="27" spans="1:7" ht="15.75" customHeight="1" x14ac:dyDescent="0.25">
      <c r="A27" s="68"/>
      <c r="B27" s="70"/>
      <c r="C27" s="70"/>
      <c r="D27" s="70"/>
      <c r="E27" s="72"/>
      <c r="F27" s="14"/>
      <c r="G27" s="14"/>
    </row>
    <row r="28" spans="1:7" ht="15.75" customHeight="1" x14ac:dyDescent="0.25">
      <c r="A28" s="67" t="s">
        <v>46</v>
      </c>
      <c r="B28" s="60">
        <f>B16-(B25+B26)</f>
        <v>655.97607082130673</v>
      </c>
      <c r="C28" s="60">
        <f>C16-(C25+C26)</f>
        <v>185.47203268675685</v>
      </c>
      <c r="D28" s="60">
        <f>D16-(D25+D26)</f>
        <v>94.634039121752778</v>
      </c>
      <c r="E28" s="60">
        <f>E16-(E25+E26)</f>
        <v>78.858365934794023</v>
      </c>
    </row>
    <row r="29" spans="1:7" ht="15.75" customHeight="1" x14ac:dyDescent="0.25">
      <c r="A29" s="82"/>
      <c r="B29" s="63"/>
      <c r="C29" s="63"/>
      <c r="D29" s="63"/>
      <c r="E29" s="63"/>
    </row>
    <row r="30" spans="1:7" ht="45.75" customHeight="1" x14ac:dyDescent="0.25">
      <c r="A30" s="68"/>
      <c r="B30" s="61"/>
      <c r="C30" s="61"/>
      <c r="D30" s="61"/>
      <c r="E30" s="61"/>
    </row>
    <row r="31" spans="1:7" ht="15.75" customHeight="1" x14ac:dyDescent="0.25">
      <c r="A31" s="15"/>
      <c r="B31" s="16"/>
      <c r="C31" s="16"/>
      <c r="D31" s="16"/>
      <c r="E31" s="16"/>
    </row>
    <row r="33" spans="1:5" x14ac:dyDescent="0.25">
      <c r="A33" s="2" t="s">
        <v>21</v>
      </c>
      <c r="B33" s="8"/>
      <c r="C33" s="8"/>
      <c r="D33" s="8"/>
      <c r="E33" s="3"/>
    </row>
    <row r="35" spans="1:5" x14ac:dyDescent="0.25">
      <c r="A35" s="17" t="s">
        <v>22</v>
      </c>
      <c r="B35" s="3"/>
      <c r="C35" s="3"/>
      <c r="D35" s="3"/>
    </row>
    <row r="36" spans="1:5" x14ac:dyDescent="0.25">
      <c r="A36" s="7"/>
    </row>
    <row r="37" spans="1:5" ht="31.5" customHeight="1" x14ac:dyDescent="0.25">
      <c r="A37" s="18"/>
      <c r="B37" s="64" t="s">
        <v>23</v>
      </c>
      <c r="C37" s="65"/>
      <c r="D37" s="66"/>
    </row>
    <row r="38" spans="1:5" s="20" customFormat="1" ht="15.75" customHeight="1" x14ac:dyDescent="0.25">
      <c r="A38" s="19" t="s">
        <v>24</v>
      </c>
      <c r="B38" s="83">
        <f>'[2]2016'!$D$34/12</f>
        <v>8133.1758333333337</v>
      </c>
      <c r="C38" s="84"/>
      <c r="D38" s="85"/>
    </row>
    <row r="39" spans="1:5" s="20" customFormat="1" ht="15.75" customHeight="1" x14ac:dyDescent="0.25">
      <c r="A39" s="19" t="s">
        <v>25</v>
      </c>
      <c r="B39" s="83">
        <f>'[2]2016'!$D$36/12</f>
        <v>0</v>
      </c>
      <c r="C39" s="84"/>
      <c r="D39" s="85"/>
    </row>
    <row r="40" spans="1:5" s="20" customFormat="1" ht="15.75" customHeight="1" x14ac:dyDescent="0.25">
      <c r="A40" s="19" t="s">
        <v>26</v>
      </c>
      <c r="B40" s="83">
        <f>'[2]2016'!$D$38/12</f>
        <v>59177.270833333336</v>
      </c>
      <c r="C40" s="84"/>
      <c r="D40" s="85"/>
    </row>
    <row r="41" spans="1:5" s="20" customFormat="1" ht="15.75" customHeight="1" x14ac:dyDescent="0.25">
      <c r="A41" s="19" t="s">
        <v>27</v>
      </c>
      <c r="B41" s="83">
        <f>SUM(B38:D40)</f>
        <v>67310.44666666667</v>
      </c>
      <c r="C41" s="84"/>
      <c r="D41" s="85"/>
    </row>
    <row r="42" spans="1:5" x14ac:dyDescent="0.25">
      <c r="B42" s="21"/>
      <c r="C42" s="21"/>
      <c r="D42" s="21"/>
    </row>
    <row r="43" spans="1:5" x14ac:dyDescent="0.25">
      <c r="A43" s="22" t="s">
        <v>28</v>
      </c>
      <c r="B43" s="23"/>
      <c r="C43" s="23"/>
    </row>
    <row r="45" spans="1:5" ht="31.5" customHeight="1" x14ac:dyDescent="0.25">
      <c r="A45" s="18"/>
      <c r="B45" s="10" t="s">
        <v>15</v>
      </c>
      <c r="C45" s="10" t="s">
        <v>29</v>
      </c>
      <c r="D45" s="10" t="s">
        <v>30</v>
      </c>
      <c r="E45" s="5" t="s">
        <v>8</v>
      </c>
    </row>
    <row r="46" spans="1:5" ht="15.75" customHeight="1" x14ac:dyDescent="0.25">
      <c r="A46" s="19" t="s">
        <v>27</v>
      </c>
      <c r="B46" s="24">
        <f>B12*'[2]2016'!$B$46%</f>
        <v>41.705527579693666</v>
      </c>
      <c r="C46" s="24">
        <f>C12*'[2]2016'!$B$46%</f>
        <v>19.24870503678169</v>
      </c>
      <c r="D46" s="24">
        <f>D12*'[2]2016'!$B$46%</f>
        <v>11.26049244651729</v>
      </c>
      <c r="E46" s="24">
        <f>E12*'[2]2016'!$B$46%</f>
        <v>9.3837437054310744</v>
      </c>
    </row>
    <row r="50" spans="1:5" ht="15.75" x14ac:dyDescent="0.25">
      <c r="A50" s="25" t="s">
        <v>31</v>
      </c>
      <c r="B50" s="7"/>
      <c r="C50" s="7"/>
      <c r="D50" s="7"/>
    </row>
    <row r="51" spans="1:5" ht="15.75" x14ac:dyDescent="0.25">
      <c r="A51" s="26"/>
      <c r="B51" s="7"/>
      <c r="C51" s="7"/>
      <c r="D51" s="7"/>
    </row>
    <row r="53" spans="1:5" x14ac:dyDescent="0.25">
      <c r="A53" s="2" t="s">
        <v>32</v>
      </c>
      <c r="B53" s="17"/>
      <c r="C53" s="17"/>
      <c r="D53" s="27"/>
      <c r="E53" s="27"/>
    </row>
    <row r="54" spans="1:5" x14ac:dyDescent="0.25">
      <c r="A54" s="28"/>
      <c r="B54" s="28"/>
      <c r="C54" s="28"/>
      <c r="D54" s="27"/>
      <c r="E54" s="27"/>
    </row>
    <row r="55" spans="1:5" ht="30" customHeight="1" x14ac:dyDescent="0.25">
      <c r="A55" s="86"/>
      <c r="B55" s="50"/>
      <c r="C55" s="29" t="s">
        <v>33</v>
      </c>
      <c r="D55" s="27"/>
      <c r="E55" s="27"/>
    </row>
    <row r="56" spans="1:5" ht="12.75" customHeight="1" x14ac:dyDescent="0.25">
      <c r="A56" s="73" t="s">
        <v>34</v>
      </c>
      <c r="B56" s="74"/>
      <c r="C56" s="79">
        <v>655.79</v>
      </c>
      <c r="D56" s="27"/>
      <c r="E56" s="27"/>
    </row>
    <row r="57" spans="1:5" ht="12.75" customHeight="1" x14ac:dyDescent="0.25">
      <c r="A57" s="75"/>
      <c r="B57" s="76"/>
      <c r="C57" s="80"/>
      <c r="D57" s="27"/>
      <c r="E57" s="27"/>
    </row>
    <row r="58" spans="1:5" ht="12.75" customHeight="1" x14ac:dyDescent="0.25">
      <c r="A58" s="75"/>
      <c r="B58" s="76"/>
      <c r="C58" s="80"/>
      <c r="D58" s="27"/>
      <c r="E58" s="27"/>
    </row>
    <row r="59" spans="1:5" ht="12.75" customHeight="1" x14ac:dyDescent="0.25">
      <c r="A59" s="75"/>
      <c r="B59" s="76"/>
      <c r="C59" s="80"/>
      <c r="D59" s="27"/>
      <c r="E59" s="27"/>
    </row>
    <row r="60" spans="1:5" ht="12.75" customHeight="1" x14ac:dyDescent="0.25">
      <c r="A60" s="75"/>
      <c r="B60" s="76"/>
      <c r="C60" s="80"/>
      <c r="D60" s="27"/>
      <c r="E60" s="27"/>
    </row>
    <row r="61" spans="1:5" ht="12.75" customHeight="1" x14ac:dyDescent="0.25">
      <c r="A61" s="75"/>
      <c r="B61" s="76"/>
      <c r="C61" s="80"/>
      <c r="D61" s="27"/>
      <c r="E61" s="27"/>
    </row>
    <row r="62" spans="1:5" ht="12.75" customHeight="1" x14ac:dyDescent="0.25">
      <c r="A62" s="77"/>
      <c r="B62" s="78"/>
      <c r="C62" s="81"/>
      <c r="D62" s="27"/>
      <c r="E62" s="27"/>
    </row>
    <row r="63" spans="1:5" x14ac:dyDescent="0.25">
      <c r="A63" s="73" t="s">
        <v>35</v>
      </c>
      <c r="B63" s="74"/>
      <c r="C63" s="87">
        <v>2.23</v>
      </c>
      <c r="D63" s="27"/>
      <c r="E63" s="27"/>
    </row>
    <row r="64" spans="1:5" x14ac:dyDescent="0.25">
      <c r="A64" s="75"/>
      <c r="B64" s="76"/>
      <c r="C64" s="88"/>
      <c r="D64" s="27"/>
      <c r="E64" s="27"/>
    </row>
    <row r="65" spans="1:5" x14ac:dyDescent="0.25">
      <c r="A65" s="75"/>
      <c r="B65" s="76"/>
      <c r="C65" s="88"/>
      <c r="D65" s="27"/>
      <c r="E65" s="27"/>
    </row>
    <row r="66" spans="1:5" x14ac:dyDescent="0.25">
      <c r="A66" s="75"/>
      <c r="B66" s="76"/>
      <c r="C66" s="88"/>
      <c r="D66" s="27"/>
      <c r="E66" s="27"/>
    </row>
    <row r="67" spans="1:5" x14ac:dyDescent="0.25">
      <c r="A67" s="75"/>
      <c r="B67" s="76"/>
      <c r="C67" s="89"/>
      <c r="D67" s="27"/>
      <c r="E67" s="27"/>
    </row>
    <row r="68" spans="1:5" x14ac:dyDescent="0.25">
      <c r="A68" s="73" t="s">
        <v>36</v>
      </c>
      <c r="B68" s="74"/>
      <c r="C68" s="87">
        <v>20.65</v>
      </c>
      <c r="D68" s="27"/>
      <c r="E68" s="27"/>
    </row>
    <row r="69" spans="1:5" x14ac:dyDescent="0.25">
      <c r="A69" s="75"/>
      <c r="B69" s="76"/>
      <c r="C69" s="88"/>
      <c r="D69" s="27"/>
      <c r="E69" s="27"/>
    </row>
    <row r="70" spans="1:5" x14ac:dyDescent="0.25">
      <c r="A70" s="75"/>
      <c r="B70" s="76"/>
      <c r="C70" s="88"/>
      <c r="D70" s="27"/>
      <c r="E70" s="27"/>
    </row>
    <row r="71" spans="1:5" x14ac:dyDescent="0.25">
      <c r="A71" s="75"/>
      <c r="B71" s="76"/>
      <c r="C71" s="88"/>
      <c r="D71" s="27"/>
      <c r="E71" s="27"/>
    </row>
    <row r="72" spans="1:5" x14ac:dyDescent="0.25">
      <c r="A72" s="77"/>
      <c r="B72" s="78"/>
      <c r="C72" s="89"/>
      <c r="D72" s="27"/>
      <c r="E72" s="27"/>
    </row>
    <row r="73" spans="1:5" ht="15" customHeight="1" x14ac:dyDescent="0.25">
      <c r="A73" s="73" t="s">
        <v>45</v>
      </c>
      <c r="B73" s="74"/>
      <c r="C73" s="87">
        <v>22.74</v>
      </c>
      <c r="D73" s="27"/>
      <c r="E73" s="27"/>
    </row>
    <row r="74" spans="1:5" x14ac:dyDescent="0.25">
      <c r="A74" s="75"/>
      <c r="B74" s="76"/>
      <c r="C74" s="88"/>
      <c r="D74" s="27"/>
      <c r="E74" s="27"/>
    </row>
    <row r="75" spans="1:5" x14ac:dyDescent="0.25">
      <c r="A75" s="75"/>
      <c r="B75" s="76"/>
      <c r="C75" s="88"/>
      <c r="D75" s="27"/>
      <c r="E75" s="27"/>
    </row>
    <row r="76" spans="1:5" x14ac:dyDescent="0.25">
      <c r="A76" s="75"/>
      <c r="B76" s="76"/>
      <c r="C76" s="88"/>
      <c r="D76" s="27"/>
      <c r="E76" s="27"/>
    </row>
    <row r="77" spans="1:5" x14ac:dyDescent="0.25">
      <c r="A77" s="77"/>
      <c r="B77" s="78"/>
      <c r="C77" s="89"/>
      <c r="D77" s="27"/>
      <c r="E77" s="27"/>
    </row>
    <row r="78" spans="1:5" x14ac:dyDescent="0.25">
      <c r="A78" s="97" t="s">
        <v>50</v>
      </c>
      <c r="B78" s="98"/>
      <c r="C78" s="114">
        <f>C56+C63+C68+C73</f>
        <v>701.41</v>
      </c>
      <c r="D78" s="27"/>
      <c r="E78" s="27"/>
    </row>
    <row r="79" spans="1:5" x14ac:dyDescent="0.25">
      <c r="A79" s="99"/>
      <c r="B79" s="100"/>
      <c r="C79" s="89"/>
      <c r="D79" s="27"/>
      <c r="E79" s="27"/>
    </row>
    <row r="80" spans="1:5" x14ac:dyDescent="0.25">
      <c r="A80" s="73" t="s">
        <v>49</v>
      </c>
      <c r="B80" s="102"/>
      <c r="C80" s="105"/>
      <c r="D80" s="27"/>
      <c r="E80" s="27"/>
    </row>
    <row r="81" spans="1:5" ht="47.25" customHeight="1" x14ac:dyDescent="0.25">
      <c r="A81" s="103"/>
      <c r="B81" s="104"/>
      <c r="C81" s="106"/>
      <c r="D81" s="27"/>
      <c r="E81" s="27"/>
    </row>
    <row r="82" spans="1:5" x14ac:dyDescent="0.25">
      <c r="A82" s="97" t="s">
        <v>51</v>
      </c>
      <c r="B82" s="98"/>
      <c r="C82" s="87">
        <f>C78+C80</f>
        <v>701.41</v>
      </c>
      <c r="D82" s="27"/>
      <c r="E82" s="27"/>
    </row>
    <row r="83" spans="1:5" x14ac:dyDescent="0.25">
      <c r="A83" s="99"/>
      <c r="B83" s="100"/>
      <c r="C83" s="89"/>
      <c r="D83" s="27"/>
      <c r="E83" s="27"/>
    </row>
    <row r="84" spans="1:5" x14ac:dyDescent="0.25">
      <c r="A84" s="30"/>
      <c r="B84" s="30"/>
      <c r="C84" s="31"/>
      <c r="D84" s="27"/>
      <c r="E84" s="27"/>
    </row>
    <row r="85" spans="1:5" x14ac:dyDescent="0.25">
      <c r="A85" s="28"/>
      <c r="B85" s="28"/>
      <c r="C85" s="28"/>
      <c r="D85" s="27"/>
      <c r="E85" s="27"/>
    </row>
    <row r="86" spans="1:5" ht="39" customHeight="1" x14ac:dyDescent="0.25">
      <c r="A86" s="107" t="s">
        <v>52</v>
      </c>
      <c r="B86" s="108"/>
      <c r="C86" s="108"/>
      <c r="D86" s="108"/>
      <c r="E86" s="108"/>
    </row>
    <row r="87" spans="1:5" x14ac:dyDescent="0.25">
      <c r="A87" s="28"/>
      <c r="B87" s="28"/>
      <c r="C87" s="28"/>
      <c r="D87" s="27"/>
      <c r="E87" s="27"/>
    </row>
    <row r="88" spans="1:5" ht="32.25" customHeight="1" x14ac:dyDescent="0.25">
      <c r="A88" s="86"/>
      <c r="B88" s="50"/>
      <c r="C88" s="29" t="s">
        <v>33</v>
      </c>
      <c r="D88" s="27"/>
      <c r="E88" s="27"/>
    </row>
    <row r="89" spans="1:5" x14ac:dyDescent="0.25">
      <c r="A89" s="101" t="s">
        <v>18</v>
      </c>
      <c r="B89" s="91"/>
      <c r="C89" s="87">
        <v>169.72</v>
      </c>
      <c r="D89" s="27"/>
      <c r="E89" s="27"/>
    </row>
    <row r="90" spans="1:5" x14ac:dyDescent="0.25">
      <c r="A90" s="92"/>
      <c r="B90" s="93"/>
      <c r="C90" s="89"/>
      <c r="D90" s="27"/>
      <c r="E90" s="27"/>
    </row>
    <row r="91" spans="1:5" x14ac:dyDescent="0.25">
      <c r="A91" s="90" t="s">
        <v>37</v>
      </c>
      <c r="B91" s="91"/>
      <c r="C91" s="87">
        <v>184.42</v>
      </c>
      <c r="D91" s="27"/>
      <c r="E91" s="27"/>
    </row>
    <row r="92" spans="1:5" x14ac:dyDescent="0.25">
      <c r="A92" s="92"/>
      <c r="B92" s="93"/>
      <c r="C92" s="89"/>
      <c r="D92" s="27"/>
      <c r="E92" s="27"/>
    </row>
    <row r="93" spans="1:5" x14ac:dyDescent="0.25">
      <c r="A93" s="90" t="s">
        <v>53</v>
      </c>
      <c r="B93" s="91"/>
      <c r="C93" s="87">
        <f>C78-C89-C91</f>
        <v>347.27</v>
      </c>
      <c r="D93" s="27"/>
      <c r="E93" s="27"/>
    </row>
    <row r="94" spans="1:5" ht="18.75" customHeight="1" x14ac:dyDescent="0.25">
      <c r="A94" s="92"/>
      <c r="B94" s="93"/>
      <c r="C94" s="89"/>
      <c r="D94" s="27"/>
      <c r="E94" s="27"/>
    </row>
    <row r="95" spans="1:5" s="33" customFormat="1" x14ac:dyDescent="0.25">
      <c r="A95" s="94"/>
      <c r="B95" s="94"/>
      <c r="C95" s="95"/>
      <c r="D95" s="32"/>
      <c r="E95" s="32"/>
    </row>
    <row r="96" spans="1:5" s="33" customFormat="1" x14ac:dyDescent="0.25">
      <c r="A96" s="94"/>
      <c r="B96" s="94"/>
      <c r="C96" s="96"/>
      <c r="D96" s="32"/>
      <c r="E96" s="32"/>
    </row>
    <row r="97" spans="1:1" x14ac:dyDescent="0.25">
      <c r="A97" t="s">
        <v>47</v>
      </c>
    </row>
    <row r="98" spans="1:1" x14ac:dyDescent="0.25">
      <c r="A98" t="s">
        <v>48</v>
      </c>
    </row>
  </sheetData>
  <mergeCells count="62">
    <mergeCell ref="A93:B94"/>
    <mergeCell ref="C93:C94"/>
    <mergeCell ref="A95:B96"/>
    <mergeCell ref="C95:C96"/>
    <mergeCell ref="A78:B79"/>
    <mergeCell ref="C78:C79"/>
    <mergeCell ref="A88:B88"/>
    <mergeCell ref="A89:B90"/>
    <mergeCell ref="C89:C90"/>
    <mergeCell ref="A91:B92"/>
    <mergeCell ref="C91:C92"/>
    <mergeCell ref="A80:B81"/>
    <mergeCell ref="C80:C81"/>
    <mergeCell ref="A82:B83"/>
    <mergeCell ref="C82:C83"/>
    <mergeCell ref="A86:E86"/>
    <mergeCell ref="A63:B67"/>
    <mergeCell ref="C63:C67"/>
    <mergeCell ref="A68:B72"/>
    <mergeCell ref="C68:C72"/>
    <mergeCell ref="A73:B77"/>
    <mergeCell ref="C73:C77"/>
    <mergeCell ref="A56:B62"/>
    <mergeCell ref="C56:C62"/>
    <mergeCell ref="A28:A30"/>
    <mergeCell ref="B28:B30"/>
    <mergeCell ref="C28:C30"/>
    <mergeCell ref="B38:D38"/>
    <mergeCell ref="B39:D39"/>
    <mergeCell ref="B40:D40"/>
    <mergeCell ref="B41:D41"/>
    <mergeCell ref="A55:B55"/>
    <mergeCell ref="D28:D30"/>
    <mergeCell ref="E28:E30"/>
    <mergeCell ref="B37:D37"/>
    <mergeCell ref="A16:A17"/>
    <mergeCell ref="B16:B17"/>
    <mergeCell ref="C16:C17"/>
    <mergeCell ref="D16:D17"/>
    <mergeCell ref="E16:E17"/>
    <mergeCell ref="A26:A27"/>
    <mergeCell ref="B26:B27"/>
    <mergeCell ref="C26:C27"/>
    <mergeCell ref="D26:D27"/>
    <mergeCell ref="E26:E27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10:A11"/>
    <mergeCell ref="B10:E10"/>
    <mergeCell ref="A1:E2"/>
    <mergeCell ref="A3:E3"/>
    <mergeCell ref="A4:E4"/>
    <mergeCell ref="A5:E5"/>
    <mergeCell ref="A6:D6"/>
  </mergeCells>
  <pageMargins left="0.7" right="0.7" top="0.78740157499999996" bottom="0.78740157499999996" header="0.3" footer="0.3"/>
  <pageSetup paperSize="9" scale="90" orientation="portrait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6" zoomScaleNormal="100" workbookViewId="0">
      <selection activeCell="B35" sqref="B35"/>
    </sheetView>
  </sheetViews>
  <sheetFormatPr baseColWidth="10" defaultRowHeight="15" x14ac:dyDescent="0.25"/>
  <cols>
    <col min="1" max="1" width="24.42578125" customWidth="1"/>
    <col min="2" max="2" width="27.85546875" customWidth="1"/>
    <col min="5" max="5" width="19.5703125" customWidth="1"/>
    <col min="257" max="257" width="24.42578125" customWidth="1"/>
    <col min="258" max="258" width="27.85546875" customWidth="1"/>
    <col min="261" max="261" width="19.5703125" customWidth="1"/>
    <col min="513" max="513" width="24.42578125" customWidth="1"/>
    <col min="514" max="514" width="27.85546875" customWidth="1"/>
    <col min="517" max="517" width="19.5703125" customWidth="1"/>
    <col min="769" max="769" width="24.42578125" customWidth="1"/>
    <col min="770" max="770" width="27.85546875" customWidth="1"/>
    <col min="773" max="773" width="19.5703125" customWidth="1"/>
    <col min="1025" max="1025" width="24.42578125" customWidth="1"/>
    <col min="1026" max="1026" width="27.85546875" customWidth="1"/>
    <col min="1029" max="1029" width="19.5703125" customWidth="1"/>
    <col min="1281" max="1281" width="24.42578125" customWidth="1"/>
    <col min="1282" max="1282" width="27.85546875" customWidth="1"/>
    <col min="1285" max="1285" width="19.5703125" customWidth="1"/>
    <col min="1537" max="1537" width="24.42578125" customWidth="1"/>
    <col min="1538" max="1538" width="27.85546875" customWidth="1"/>
    <col min="1541" max="1541" width="19.5703125" customWidth="1"/>
    <col min="1793" max="1793" width="24.42578125" customWidth="1"/>
    <col min="1794" max="1794" width="27.85546875" customWidth="1"/>
    <col min="1797" max="1797" width="19.5703125" customWidth="1"/>
    <col min="2049" max="2049" width="24.42578125" customWidth="1"/>
    <col min="2050" max="2050" width="27.85546875" customWidth="1"/>
    <col min="2053" max="2053" width="19.5703125" customWidth="1"/>
    <col min="2305" max="2305" width="24.42578125" customWidth="1"/>
    <col min="2306" max="2306" width="27.85546875" customWidth="1"/>
    <col min="2309" max="2309" width="19.5703125" customWidth="1"/>
    <col min="2561" max="2561" width="24.42578125" customWidth="1"/>
    <col min="2562" max="2562" width="27.85546875" customWidth="1"/>
    <col min="2565" max="2565" width="19.5703125" customWidth="1"/>
    <col min="2817" max="2817" width="24.42578125" customWidth="1"/>
    <col min="2818" max="2818" width="27.85546875" customWidth="1"/>
    <col min="2821" max="2821" width="19.5703125" customWidth="1"/>
    <col min="3073" max="3073" width="24.42578125" customWidth="1"/>
    <col min="3074" max="3074" width="27.85546875" customWidth="1"/>
    <col min="3077" max="3077" width="19.5703125" customWidth="1"/>
    <col min="3329" max="3329" width="24.42578125" customWidth="1"/>
    <col min="3330" max="3330" width="27.85546875" customWidth="1"/>
    <col min="3333" max="3333" width="19.5703125" customWidth="1"/>
    <col min="3585" max="3585" width="24.42578125" customWidth="1"/>
    <col min="3586" max="3586" width="27.85546875" customWidth="1"/>
    <col min="3589" max="3589" width="19.5703125" customWidth="1"/>
    <col min="3841" max="3841" width="24.42578125" customWidth="1"/>
    <col min="3842" max="3842" width="27.85546875" customWidth="1"/>
    <col min="3845" max="3845" width="19.5703125" customWidth="1"/>
    <col min="4097" max="4097" width="24.42578125" customWidth="1"/>
    <col min="4098" max="4098" width="27.85546875" customWidth="1"/>
    <col min="4101" max="4101" width="19.5703125" customWidth="1"/>
    <col min="4353" max="4353" width="24.42578125" customWidth="1"/>
    <col min="4354" max="4354" width="27.85546875" customWidth="1"/>
    <col min="4357" max="4357" width="19.5703125" customWidth="1"/>
    <col min="4609" max="4609" width="24.42578125" customWidth="1"/>
    <col min="4610" max="4610" width="27.85546875" customWidth="1"/>
    <col min="4613" max="4613" width="19.5703125" customWidth="1"/>
    <col min="4865" max="4865" width="24.42578125" customWidth="1"/>
    <col min="4866" max="4866" width="27.85546875" customWidth="1"/>
    <col min="4869" max="4869" width="19.5703125" customWidth="1"/>
    <col min="5121" max="5121" width="24.42578125" customWidth="1"/>
    <col min="5122" max="5122" width="27.85546875" customWidth="1"/>
    <col min="5125" max="5125" width="19.5703125" customWidth="1"/>
    <col min="5377" max="5377" width="24.42578125" customWidth="1"/>
    <col min="5378" max="5378" width="27.85546875" customWidth="1"/>
    <col min="5381" max="5381" width="19.5703125" customWidth="1"/>
    <col min="5633" max="5633" width="24.42578125" customWidth="1"/>
    <col min="5634" max="5634" width="27.85546875" customWidth="1"/>
    <col min="5637" max="5637" width="19.5703125" customWidth="1"/>
    <col min="5889" max="5889" width="24.42578125" customWidth="1"/>
    <col min="5890" max="5890" width="27.85546875" customWidth="1"/>
    <col min="5893" max="5893" width="19.5703125" customWidth="1"/>
    <col min="6145" max="6145" width="24.42578125" customWidth="1"/>
    <col min="6146" max="6146" width="27.85546875" customWidth="1"/>
    <col min="6149" max="6149" width="19.5703125" customWidth="1"/>
    <col min="6401" max="6401" width="24.42578125" customWidth="1"/>
    <col min="6402" max="6402" width="27.85546875" customWidth="1"/>
    <col min="6405" max="6405" width="19.5703125" customWidth="1"/>
    <col min="6657" max="6657" width="24.42578125" customWidth="1"/>
    <col min="6658" max="6658" width="27.85546875" customWidth="1"/>
    <col min="6661" max="6661" width="19.5703125" customWidth="1"/>
    <col min="6913" max="6913" width="24.42578125" customWidth="1"/>
    <col min="6914" max="6914" width="27.85546875" customWidth="1"/>
    <col min="6917" max="6917" width="19.5703125" customWidth="1"/>
    <col min="7169" max="7169" width="24.42578125" customWidth="1"/>
    <col min="7170" max="7170" width="27.85546875" customWidth="1"/>
    <col min="7173" max="7173" width="19.5703125" customWidth="1"/>
    <col min="7425" max="7425" width="24.42578125" customWidth="1"/>
    <col min="7426" max="7426" width="27.85546875" customWidth="1"/>
    <col min="7429" max="7429" width="19.5703125" customWidth="1"/>
    <col min="7681" max="7681" width="24.42578125" customWidth="1"/>
    <col min="7682" max="7682" width="27.85546875" customWidth="1"/>
    <col min="7685" max="7685" width="19.5703125" customWidth="1"/>
    <col min="7937" max="7937" width="24.42578125" customWidth="1"/>
    <col min="7938" max="7938" width="27.85546875" customWidth="1"/>
    <col min="7941" max="7941" width="19.5703125" customWidth="1"/>
    <col min="8193" max="8193" width="24.42578125" customWidth="1"/>
    <col min="8194" max="8194" width="27.85546875" customWidth="1"/>
    <col min="8197" max="8197" width="19.5703125" customWidth="1"/>
    <col min="8449" max="8449" width="24.42578125" customWidth="1"/>
    <col min="8450" max="8450" width="27.85546875" customWidth="1"/>
    <col min="8453" max="8453" width="19.5703125" customWidth="1"/>
    <col min="8705" max="8705" width="24.42578125" customWidth="1"/>
    <col min="8706" max="8706" width="27.85546875" customWidth="1"/>
    <col min="8709" max="8709" width="19.5703125" customWidth="1"/>
    <col min="8961" max="8961" width="24.42578125" customWidth="1"/>
    <col min="8962" max="8962" width="27.85546875" customWidth="1"/>
    <col min="8965" max="8965" width="19.5703125" customWidth="1"/>
    <col min="9217" max="9217" width="24.42578125" customWidth="1"/>
    <col min="9218" max="9218" width="27.85546875" customWidth="1"/>
    <col min="9221" max="9221" width="19.5703125" customWidth="1"/>
    <col min="9473" max="9473" width="24.42578125" customWidth="1"/>
    <col min="9474" max="9474" width="27.85546875" customWidth="1"/>
    <col min="9477" max="9477" width="19.5703125" customWidth="1"/>
    <col min="9729" max="9729" width="24.42578125" customWidth="1"/>
    <col min="9730" max="9730" width="27.85546875" customWidth="1"/>
    <col min="9733" max="9733" width="19.5703125" customWidth="1"/>
    <col min="9985" max="9985" width="24.42578125" customWidth="1"/>
    <col min="9986" max="9986" width="27.85546875" customWidth="1"/>
    <col min="9989" max="9989" width="19.5703125" customWidth="1"/>
    <col min="10241" max="10241" width="24.42578125" customWidth="1"/>
    <col min="10242" max="10242" width="27.85546875" customWidth="1"/>
    <col min="10245" max="10245" width="19.5703125" customWidth="1"/>
    <col min="10497" max="10497" width="24.42578125" customWidth="1"/>
    <col min="10498" max="10498" width="27.85546875" customWidth="1"/>
    <col min="10501" max="10501" width="19.5703125" customWidth="1"/>
    <col min="10753" max="10753" width="24.42578125" customWidth="1"/>
    <col min="10754" max="10754" width="27.85546875" customWidth="1"/>
    <col min="10757" max="10757" width="19.5703125" customWidth="1"/>
    <col min="11009" max="11009" width="24.42578125" customWidth="1"/>
    <col min="11010" max="11010" width="27.85546875" customWidth="1"/>
    <col min="11013" max="11013" width="19.5703125" customWidth="1"/>
    <col min="11265" max="11265" width="24.42578125" customWidth="1"/>
    <col min="11266" max="11266" width="27.85546875" customWidth="1"/>
    <col min="11269" max="11269" width="19.5703125" customWidth="1"/>
    <col min="11521" max="11521" width="24.42578125" customWidth="1"/>
    <col min="11522" max="11522" width="27.85546875" customWidth="1"/>
    <col min="11525" max="11525" width="19.5703125" customWidth="1"/>
    <col min="11777" max="11777" width="24.42578125" customWidth="1"/>
    <col min="11778" max="11778" width="27.85546875" customWidth="1"/>
    <col min="11781" max="11781" width="19.5703125" customWidth="1"/>
    <col min="12033" max="12033" width="24.42578125" customWidth="1"/>
    <col min="12034" max="12034" width="27.85546875" customWidth="1"/>
    <col min="12037" max="12037" width="19.5703125" customWidth="1"/>
    <col min="12289" max="12289" width="24.42578125" customWidth="1"/>
    <col min="12290" max="12290" width="27.85546875" customWidth="1"/>
    <col min="12293" max="12293" width="19.5703125" customWidth="1"/>
    <col min="12545" max="12545" width="24.42578125" customWidth="1"/>
    <col min="12546" max="12546" width="27.85546875" customWidth="1"/>
    <col min="12549" max="12549" width="19.5703125" customWidth="1"/>
    <col min="12801" max="12801" width="24.42578125" customWidth="1"/>
    <col min="12802" max="12802" width="27.85546875" customWidth="1"/>
    <col min="12805" max="12805" width="19.5703125" customWidth="1"/>
    <col min="13057" max="13057" width="24.42578125" customWidth="1"/>
    <col min="13058" max="13058" width="27.85546875" customWidth="1"/>
    <col min="13061" max="13061" width="19.5703125" customWidth="1"/>
    <col min="13313" max="13313" width="24.42578125" customWidth="1"/>
    <col min="13314" max="13314" width="27.85546875" customWidth="1"/>
    <col min="13317" max="13317" width="19.5703125" customWidth="1"/>
    <col min="13569" max="13569" width="24.42578125" customWidth="1"/>
    <col min="13570" max="13570" width="27.85546875" customWidth="1"/>
    <col min="13573" max="13573" width="19.5703125" customWidth="1"/>
    <col min="13825" max="13825" width="24.42578125" customWidth="1"/>
    <col min="13826" max="13826" width="27.85546875" customWidth="1"/>
    <col min="13829" max="13829" width="19.5703125" customWidth="1"/>
    <col min="14081" max="14081" width="24.42578125" customWidth="1"/>
    <col min="14082" max="14082" width="27.85546875" customWidth="1"/>
    <col min="14085" max="14085" width="19.5703125" customWidth="1"/>
    <col min="14337" max="14337" width="24.42578125" customWidth="1"/>
    <col min="14338" max="14338" width="27.85546875" customWidth="1"/>
    <col min="14341" max="14341" width="19.5703125" customWidth="1"/>
    <col min="14593" max="14593" width="24.42578125" customWidth="1"/>
    <col min="14594" max="14594" width="27.85546875" customWidth="1"/>
    <col min="14597" max="14597" width="19.5703125" customWidth="1"/>
    <col min="14849" max="14849" width="24.42578125" customWidth="1"/>
    <col min="14850" max="14850" width="27.85546875" customWidth="1"/>
    <col min="14853" max="14853" width="19.5703125" customWidth="1"/>
    <col min="15105" max="15105" width="24.42578125" customWidth="1"/>
    <col min="15106" max="15106" width="27.85546875" customWidth="1"/>
    <col min="15109" max="15109" width="19.5703125" customWidth="1"/>
    <col min="15361" max="15361" width="24.42578125" customWidth="1"/>
    <col min="15362" max="15362" width="27.85546875" customWidth="1"/>
    <col min="15365" max="15365" width="19.5703125" customWidth="1"/>
    <col min="15617" max="15617" width="24.42578125" customWidth="1"/>
    <col min="15618" max="15618" width="27.85546875" customWidth="1"/>
    <col min="15621" max="15621" width="19.5703125" customWidth="1"/>
    <col min="15873" max="15873" width="24.42578125" customWidth="1"/>
    <col min="15874" max="15874" width="27.85546875" customWidth="1"/>
    <col min="15877" max="15877" width="19.5703125" customWidth="1"/>
    <col min="16129" max="16129" width="24.42578125" customWidth="1"/>
    <col min="16130" max="16130" width="27.85546875" customWidth="1"/>
    <col min="16133" max="16133" width="19.5703125" customWidth="1"/>
  </cols>
  <sheetData>
    <row r="1" spans="1:5" x14ac:dyDescent="0.25">
      <c r="A1" s="109" t="s">
        <v>0</v>
      </c>
      <c r="B1" s="109"/>
      <c r="C1" s="110"/>
      <c r="D1" s="110"/>
      <c r="E1" s="110"/>
    </row>
    <row r="2" spans="1:5" x14ac:dyDescent="0.25">
      <c r="A2" s="109"/>
      <c r="B2" s="109"/>
      <c r="C2" s="110"/>
      <c r="D2" s="110"/>
      <c r="E2" s="110"/>
    </row>
    <row r="3" spans="1:5" ht="15.75" x14ac:dyDescent="0.25">
      <c r="A3" s="56" t="s">
        <v>38</v>
      </c>
      <c r="B3" s="56"/>
      <c r="C3" s="110"/>
      <c r="D3" s="110"/>
      <c r="E3" s="110"/>
    </row>
    <row r="4" spans="1:5" ht="21" customHeight="1" x14ac:dyDescent="0.25">
      <c r="A4" s="56" t="s">
        <v>44</v>
      </c>
      <c r="B4" s="111"/>
      <c r="C4" s="111"/>
      <c r="D4" s="111"/>
      <c r="E4" s="111"/>
    </row>
    <row r="5" spans="1:5" x14ac:dyDescent="0.25">
      <c r="A5" s="34"/>
      <c r="B5" s="21"/>
    </row>
    <row r="6" spans="1:5" x14ac:dyDescent="0.25">
      <c r="A6" s="34"/>
      <c r="B6" s="21"/>
    </row>
    <row r="7" spans="1:5" x14ac:dyDescent="0.25">
      <c r="A7" s="34"/>
      <c r="B7" s="21"/>
    </row>
    <row r="9" spans="1:5" x14ac:dyDescent="0.25">
      <c r="A9" s="2" t="s">
        <v>39</v>
      </c>
      <c r="B9" s="3"/>
    </row>
    <row r="10" spans="1:5" x14ac:dyDescent="0.25">
      <c r="A10" s="28" t="s">
        <v>40</v>
      </c>
      <c r="B10" s="7"/>
    </row>
    <row r="12" spans="1:5" ht="15.75" customHeight="1" x14ac:dyDescent="0.25">
      <c r="A12" s="46"/>
      <c r="B12" s="35" t="s">
        <v>4</v>
      </c>
    </row>
    <row r="13" spans="1:5" ht="31.5" customHeight="1" x14ac:dyDescent="0.25">
      <c r="A13" s="47"/>
      <c r="B13" s="36" t="s">
        <v>41</v>
      </c>
    </row>
    <row r="14" spans="1:5" ht="15.75" customHeight="1" x14ac:dyDescent="0.25">
      <c r="A14" s="58" t="s">
        <v>9</v>
      </c>
      <c r="B14" s="62">
        <f>[3]Berechnungen!E16</f>
        <v>248.85566099476441</v>
      </c>
    </row>
    <row r="15" spans="1:5" ht="15.75" customHeight="1" x14ac:dyDescent="0.25">
      <c r="A15" s="59"/>
      <c r="B15" s="61"/>
    </row>
    <row r="16" spans="1:5" ht="15.75" customHeight="1" x14ac:dyDescent="0.25">
      <c r="A16" s="58" t="s">
        <v>10</v>
      </c>
      <c r="B16" s="60">
        <f>[3]Berechnungen!G54</f>
        <v>100.33823418119385</v>
      </c>
    </row>
    <row r="17" spans="1:2" ht="15.75" customHeight="1" x14ac:dyDescent="0.25">
      <c r="A17" s="59"/>
      <c r="B17" s="61"/>
    </row>
    <row r="18" spans="1:2" ht="15.75" customHeight="1" x14ac:dyDescent="0.25">
      <c r="A18" s="58" t="s">
        <v>11</v>
      </c>
      <c r="B18" s="60">
        <f>B14+B16+0.01</f>
        <v>349.20389517595822</v>
      </c>
    </row>
    <row r="19" spans="1:2" ht="15.75" customHeight="1" x14ac:dyDescent="0.25">
      <c r="A19" s="113"/>
      <c r="B19" s="112"/>
    </row>
    <row r="20" spans="1:2" ht="15" customHeight="1" x14ac:dyDescent="0.25"/>
    <row r="21" spans="1:2" ht="15" customHeight="1" x14ac:dyDescent="0.25"/>
    <row r="22" spans="1:2" ht="15" customHeight="1" x14ac:dyDescent="0.25"/>
    <row r="23" spans="1:2" ht="15" customHeight="1" x14ac:dyDescent="0.25"/>
    <row r="24" spans="1:2" x14ac:dyDescent="0.25">
      <c r="A24" s="2" t="s">
        <v>42</v>
      </c>
      <c r="B24" s="8"/>
    </row>
    <row r="25" spans="1:2" x14ac:dyDescent="0.25">
      <c r="A25" s="28" t="s">
        <v>40</v>
      </c>
      <c r="B25" s="8"/>
    </row>
    <row r="27" spans="1:2" ht="31.5" customHeight="1" x14ac:dyDescent="0.25">
      <c r="A27" s="9"/>
      <c r="B27" s="37" t="s">
        <v>41</v>
      </c>
    </row>
    <row r="28" spans="1:2" ht="24.75" customHeight="1" x14ac:dyDescent="0.25">
      <c r="A28" s="11" t="s">
        <v>18</v>
      </c>
      <c r="B28" s="38">
        <v>134</v>
      </c>
    </row>
    <row r="29" spans="1:2" ht="13.5" customHeight="1" x14ac:dyDescent="0.25">
      <c r="A29" s="67" t="s">
        <v>43</v>
      </c>
      <c r="B29" s="62">
        <v>78.8</v>
      </c>
    </row>
    <row r="30" spans="1:2" ht="15.75" customHeight="1" x14ac:dyDescent="0.25">
      <c r="A30" s="68"/>
      <c r="B30" s="61"/>
    </row>
    <row r="31" spans="1:2" ht="15.75" customHeight="1" x14ac:dyDescent="0.25">
      <c r="A31" s="67" t="s">
        <v>20</v>
      </c>
      <c r="B31" s="60">
        <f>B18-(B28+B29)</f>
        <v>136.40389517595821</v>
      </c>
    </row>
    <row r="32" spans="1:2" ht="15.75" customHeight="1" x14ac:dyDescent="0.25">
      <c r="A32" s="82"/>
      <c r="B32" s="63"/>
    </row>
    <row r="33" spans="1:4" ht="15.75" customHeight="1" x14ac:dyDescent="0.25">
      <c r="A33" s="68"/>
      <c r="B33" s="112"/>
    </row>
    <row r="34" spans="1:4" ht="15" customHeight="1" x14ac:dyDescent="0.25">
      <c r="A34" s="15"/>
      <c r="B34" s="16"/>
    </row>
    <row r="35" spans="1:4" ht="15" customHeight="1" x14ac:dyDescent="0.25">
      <c r="A35" s="39"/>
      <c r="B35" s="16"/>
    </row>
    <row r="36" spans="1:4" ht="15" customHeight="1" x14ac:dyDescent="0.25">
      <c r="A36" s="39"/>
      <c r="B36" s="16"/>
    </row>
    <row r="37" spans="1:4" ht="15" customHeight="1" x14ac:dyDescent="0.25"/>
    <row r="38" spans="1:4" x14ac:dyDescent="0.25">
      <c r="B38" s="40"/>
      <c r="C38" s="33"/>
      <c r="D38" s="33"/>
    </row>
    <row r="39" spans="1:4" x14ac:dyDescent="0.25">
      <c r="B39" s="33"/>
      <c r="C39" s="33"/>
      <c r="D39" s="33"/>
    </row>
    <row r="40" spans="1:4" x14ac:dyDescent="0.25">
      <c r="A40" s="41"/>
      <c r="B40" s="33"/>
      <c r="C40" s="33"/>
      <c r="D40" s="33"/>
    </row>
    <row r="41" spans="1:4" ht="31.5" customHeight="1" x14ac:dyDescent="0.25">
      <c r="A41" s="42"/>
      <c r="B41" s="43"/>
      <c r="C41" s="33"/>
      <c r="D41" s="33"/>
    </row>
    <row r="42" spans="1:4" s="20" customFormat="1" ht="15.75" customHeight="1" x14ac:dyDescent="0.25">
      <c r="A42" s="44"/>
      <c r="B42" s="16"/>
      <c r="C42" s="15"/>
      <c r="D42" s="15"/>
    </row>
    <row r="43" spans="1:4" s="20" customFormat="1" ht="15.75" customHeight="1" x14ac:dyDescent="0.25">
      <c r="A43" s="44"/>
      <c r="B43" s="16"/>
      <c r="C43" s="15"/>
      <c r="D43" s="15"/>
    </row>
    <row r="44" spans="1:4" s="20" customFormat="1" ht="15.75" customHeight="1" x14ac:dyDescent="0.25">
      <c r="A44" s="44"/>
      <c r="B44" s="16"/>
      <c r="C44" s="15"/>
      <c r="D44" s="15"/>
    </row>
    <row r="45" spans="1:4" s="20" customFormat="1" ht="15.75" customHeight="1" x14ac:dyDescent="0.25">
      <c r="A45" s="44"/>
      <c r="B45" s="16"/>
      <c r="C45" s="15"/>
      <c r="D45" s="15"/>
    </row>
    <row r="46" spans="1:4" x14ac:dyDescent="0.25">
      <c r="B46" s="21"/>
    </row>
    <row r="48" spans="1:4" x14ac:dyDescent="0.25">
      <c r="A48" s="7"/>
      <c r="B48" s="7"/>
    </row>
    <row r="49" spans="1:2" x14ac:dyDescent="0.25">
      <c r="A49" s="7"/>
      <c r="B49" s="7"/>
    </row>
    <row r="50" spans="1:2" ht="10.5" customHeight="1" x14ac:dyDescent="0.25"/>
  </sheetData>
  <mergeCells count="14">
    <mergeCell ref="A31:A33"/>
    <mergeCell ref="B31:B33"/>
    <mergeCell ref="A16:A17"/>
    <mergeCell ref="B16:B17"/>
    <mergeCell ref="A18:A19"/>
    <mergeCell ref="B18:B19"/>
    <mergeCell ref="A29:A30"/>
    <mergeCell ref="B29:B30"/>
    <mergeCell ref="A1:E2"/>
    <mergeCell ref="A3:E3"/>
    <mergeCell ref="A4:E4"/>
    <mergeCell ref="A12:A13"/>
    <mergeCell ref="A14:A15"/>
    <mergeCell ref="B14:B15"/>
  </mergeCells>
  <pageMargins left="0.7" right="0.7" top="0.78740157499999996" bottom="0.78740157499999996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SächsKitaG</vt:lpstr>
      <vt:lpstr>FöSchulBetrVO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Junge Manja</dc:creator>
  <cp:lastModifiedBy>Junge Manja</cp:lastModifiedBy>
  <cp:lastPrinted>2017-06-29T05:33:16Z</cp:lastPrinted>
  <dcterms:created xsi:type="dcterms:W3CDTF">2017-06-27T08:07:04Z</dcterms:created>
  <dcterms:modified xsi:type="dcterms:W3CDTF">2017-06-29T05:35:09Z</dcterms:modified>
</cp:coreProperties>
</file>